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Гордиенко\Desktop\Новая папка\Муниципальные Программы\РАЗВИТИЕ КУЛЬТУРЫ 2027-2029\"/>
    </mc:Choice>
  </mc:AlternateContent>
  <xr:revisionPtr revIDLastSave="0" documentId="13_ncr:1_{36EEA03F-3F9F-45D0-BC44-80E4B2CA0F11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Sheet1!$A$1:$I$99</definedName>
  </definedNames>
  <calcPr calcId="18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39" i="1" l="1"/>
  <c r="E38" i="1"/>
  <c r="E40" i="1" l="1"/>
  <c r="D40" i="1" s="1"/>
  <c r="D39" i="1"/>
  <c r="E46" i="1"/>
  <c r="H31" i="1"/>
  <c r="G31" i="1"/>
  <c r="F31" i="1"/>
  <c r="E31" i="1"/>
  <c r="D38" i="1"/>
  <c r="H57" i="1"/>
  <c r="G57" i="1"/>
  <c r="F57" i="1"/>
  <c r="E57" i="1"/>
  <c r="H86" i="1"/>
  <c r="G86" i="1"/>
  <c r="F86" i="1"/>
  <c r="E86" i="1"/>
  <c r="D58" i="1"/>
  <c r="D59" i="1" s="1"/>
  <c r="H59" i="1"/>
  <c r="G59" i="1"/>
  <c r="F59" i="1"/>
  <c r="E59" i="1"/>
  <c r="E88" i="1" l="1"/>
  <c r="E82" i="1"/>
  <c r="F82" i="1"/>
  <c r="G82" i="1"/>
  <c r="H82" i="1"/>
  <c r="E76" i="1"/>
  <c r="F76" i="1"/>
  <c r="G76" i="1"/>
  <c r="H76" i="1"/>
  <c r="E72" i="1"/>
  <c r="F72" i="1"/>
  <c r="G72" i="1"/>
  <c r="H72" i="1"/>
  <c r="E67" i="1"/>
  <c r="F67" i="1"/>
  <c r="G67" i="1"/>
  <c r="H67" i="1"/>
  <c r="E63" i="1"/>
  <c r="F63" i="1"/>
  <c r="G63" i="1"/>
  <c r="H63" i="1"/>
  <c r="E53" i="1"/>
  <c r="F53" i="1"/>
  <c r="G53" i="1"/>
  <c r="E49" i="1"/>
  <c r="F49" i="1"/>
  <c r="G49" i="1"/>
  <c r="H49" i="1"/>
  <c r="E45" i="1"/>
  <c r="F45" i="1"/>
  <c r="G45" i="1"/>
  <c r="H45" i="1"/>
  <c r="E41" i="1"/>
  <c r="F41" i="1"/>
  <c r="G41" i="1"/>
  <c r="H41" i="1"/>
  <c r="E36" i="1"/>
  <c r="F36" i="1"/>
  <c r="G36" i="1"/>
  <c r="H36" i="1"/>
  <c r="E23" i="1"/>
  <c r="F23" i="1"/>
  <c r="G23" i="1"/>
  <c r="H23" i="1"/>
  <c r="E19" i="1"/>
  <c r="F19" i="1"/>
  <c r="G19" i="1"/>
  <c r="H19" i="1"/>
  <c r="D41" i="1" l="1"/>
  <c r="H53" i="1" l="1"/>
  <c r="E89" i="1"/>
  <c r="F25" i="1"/>
  <c r="F89" i="1" s="1"/>
  <c r="G25" i="1"/>
  <c r="G89" i="1" s="1"/>
  <c r="H89" i="1"/>
  <c r="E90" i="1"/>
  <c r="F26" i="1"/>
  <c r="F90" i="1" s="1"/>
  <c r="G26" i="1"/>
  <c r="G90" i="1" s="1"/>
  <c r="H26" i="1"/>
  <c r="H90" i="1" s="1"/>
  <c r="F24" i="1"/>
  <c r="F88" i="1" s="1"/>
  <c r="G24" i="1"/>
  <c r="G88" i="1" s="1"/>
  <c r="H88" i="1"/>
  <c r="D90" i="1" l="1"/>
  <c r="D88" i="1"/>
  <c r="D89" i="1"/>
  <c r="E27" i="1"/>
  <c r="H27" i="1"/>
  <c r="G27" i="1"/>
  <c r="F27" i="1"/>
  <c r="D91" i="1" l="1"/>
  <c r="D85" i="1"/>
  <c r="D81" i="1"/>
  <c r="D48" i="1"/>
  <c r="D44" i="1"/>
  <c r="D35" i="1"/>
  <c r="D30" i="1"/>
  <c r="D22" i="1"/>
  <c r="D18" i="1"/>
  <c r="D14" i="1"/>
  <c r="D50" i="1" l="1"/>
  <c r="D24" i="1"/>
  <c r="D70" i="1"/>
  <c r="D71" i="1"/>
  <c r="D69" i="1"/>
  <c r="F91" i="1"/>
  <c r="H91" i="1"/>
  <c r="D26" i="1"/>
  <c r="E91" i="1" l="1"/>
  <c r="D25" i="1"/>
  <c r="D83" i="1" l="1"/>
  <c r="D84" i="1"/>
  <c r="D79" i="1"/>
  <c r="D80" i="1"/>
  <c r="D73" i="1"/>
  <c r="D74" i="1"/>
  <c r="D75" i="1"/>
  <c r="D64" i="1"/>
  <c r="D65" i="1"/>
  <c r="D66" i="1"/>
  <c r="D60" i="1"/>
  <c r="D61" i="1"/>
  <c r="D62" i="1"/>
  <c r="D54" i="1"/>
  <c r="D55" i="1"/>
  <c r="D56" i="1"/>
  <c r="D51" i="1"/>
  <c r="D52" i="1"/>
  <c r="D82" i="1" l="1"/>
  <c r="D53" i="1"/>
  <c r="D27" i="1"/>
  <c r="D67" i="1"/>
  <c r="D86" i="1"/>
  <c r="D76" i="1"/>
  <c r="D72" i="1"/>
  <c r="D63" i="1"/>
  <c r="D57" i="1"/>
  <c r="D46" i="1"/>
  <c r="D47" i="1"/>
  <c r="D42" i="1"/>
  <c r="D43" i="1"/>
  <c r="D45" i="1" l="1"/>
  <c r="D49" i="1"/>
  <c r="D33" i="1"/>
  <c r="D34" i="1"/>
  <c r="D29" i="1"/>
  <c r="D28" i="1"/>
  <c r="D21" i="1"/>
  <c r="G91" i="1" l="1"/>
  <c r="D31" i="1"/>
  <c r="D36" i="1"/>
  <c r="D20" i="1" l="1"/>
  <c r="D23" i="1" s="1"/>
  <c r="D17" i="1" l="1"/>
  <c r="D16" i="1"/>
  <c r="H15" i="1"/>
  <c r="G15" i="1"/>
  <c r="F15" i="1"/>
  <c r="E15" i="1"/>
  <c r="D13" i="1"/>
  <c r="D12" i="1"/>
  <c r="D19" i="1" l="1"/>
  <c r="D15" i="1"/>
</calcChain>
</file>

<file path=xl/sharedStrings.xml><?xml version="1.0" encoding="utf-8"?>
<sst xmlns="http://schemas.openxmlformats.org/spreadsheetml/2006/main" count="119" uniqueCount="72">
  <si>
    <t>Итого</t>
  </si>
  <si>
    <t>Всего</t>
  </si>
  <si>
    <t>№ п/п</t>
  </si>
  <si>
    <t>Наименование мероприятия</t>
  </si>
  <si>
    <t>Год реализации</t>
  </si>
  <si>
    <t>Объем финансирования, всего (тыс. руб.)</t>
  </si>
  <si>
    <t>Исполнитель мероприятия</t>
  </si>
  <si>
    <t>в разрезе источников финансирования</t>
  </si>
  <si>
    <t>Местный бюджет</t>
  </si>
  <si>
    <t>Краевой бюджет</t>
  </si>
  <si>
    <t>Федеральный бюджет</t>
  </si>
  <si>
    <t>1</t>
  </si>
  <si>
    <t>2</t>
  </si>
  <si>
    <t>3</t>
  </si>
  <si>
    <t>4</t>
  </si>
  <si>
    <t>5</t>
  </si>
  <si>
    <t>6</t>
  </si>
  <si>
    <t>7</t>
  </si>
  <si>
    <t>ВСЕГО по мероприятиям</t>
  </si>
  <si>
    <t>ИТОГО</t>
  </si>
  <si>
    <r>
      <rPr>
        <vertAlign val="superscript"/>
        <sz val="16"/>
        <rFont val="Times New Roman"/>
        <family val="1"/>
        <charset val="204"/>
      </rPr>
      <t>1</t>
    </r>
    <r>
      <rPr>
        <sz val="16"/>
        <rFont val="Times New Roman"/>
        <family val="1"/>
        <charset val="204"/>
      </rPr>
      <t xml:space="preserve"> Раздел указывается при наличии процессной части муниципальной программы, в случае отсутствия останется пустым.</t>
    </r>
  </si>
  <si>
    <r>
      <rPr>
        <vertAlign val="superscript"/>
        <sz val="16"/>
        <rFont val="Times New Roman"/>
        <family val="1"/>
        <charset val="204"/>
      </rPr>
      <t>2</t>
    </r>
    <r>
      <rPr>
        <sz val="16"/>
        <rFont val="Times New Roman"/>
        <family val="1"/>
        <charset val="204"/>
      </rPr>
      <t xml:space="preserve"> Раздел указывается при наличии проектной части муниципальной программы, в случае отсутствия останется пустым.</t>
    </r>
  </si>
  <si>
    <t>Бюджет поселений</t>
  </si>
  <si>
    <t xml:space="preserve"> ПЕРЕЧЕНЬ ОСНОВНЫХ МЕРОПРИЯТИЙ МУНИЦИПАЛЬНОЙ ПРОГРАММЫ
 "Развитие культуры" </t>
  </si>
  <si>
    <t>Цель: Развитие и реализация культурного и духовного потенциала каждой личности</t>
  </si>
  <si>
    <t>1.1.1</t>
  </si>
  <si>
    <t>1.1.2</t>
  </si>
  <si>
    <t>1.1.3</t>
  </si>
  <si>
    <t>Субсидии бюджетным учреждениям на иные цели для осуществления отдельных государственных полномочий по предоставлению мер социальной поддержки в виде компенсации расходов на оплату жилых помещений, отопления и освещения педагогическим работникам муниципальных учреждений, проживающим и работающим в сельской местности, (поселках городского типа) Краснодарского края</t>
  </si>
  <si>
    <t>1.1.4</t>
  </si>
  <si>
    <t>1.1.5</t>
  </si>
  <si>
    <t>1.1.6</t>
  </si>
  <si>
    <t>Задача 2.Создание условий для свободного, оперативного и равного доступа к информационным ресурсам, развитие цифровых компетенций, сохранение кадрового потенциала и предотвращение утраты культурного наследия</t>
  </si>
  <si>
    <t>Субсидии бюджетным учреждениям на иные цели для обеспечения антитеррористической защищенности, пожарной безопасности учреждений дополнительного образования</t>
  </si>
  <si>
    <t>Субсидии бюджетным учреждениям на иные цели для приобретения музыкальных инструментов, оборудования и другие расходы на укрепление материально-технической базы</t>
  </si>
  <si>
    <t>1.2.1</t>
  </si>
  <si>
    <t>1.2.2</t>
  </si>
  <si>
    <t>1.2.3</t>
  </si>
  <si>
    <t>1.2.4</t>
  </si>
  <si>
    <t>1.2.5</t>
  </si>
  <si>
    <t>Субсидии бюджетным учреждениям на иные цели для обеспечения антитеррористической защищенности, пожарной безопасности учреждений культуры</t>
  </si>
  <si>
    <t>Субсидии бюджетным учреждениям на иные цели для комплектования книжных фондов библиотек муниципальных образований в рамках государственной поддержки отрасли культуры</t>
  </si>
  <si>
    <t>1.2.6</t>
  </si>
  <si>
    <t>Предоставление субсидий на модернизацию региональных и муниципальных библиотек</t>
  </si>
  <si>
    <t>1.2.7</t>
  </si>
  <si>
    <t>1.2.8</t>
  </si>
  <si>
    <t>1.2.9</t>
  </si>
  <si>
    <t>1.2.10</t>
  </si>
  <si>
    <t>Цель: Повышение эффективности муниципального управления в сфере культуры Северского района</t>
  </si>
  <si>
    <t>Задача 3. Развитие культурной деятельности и удовлетворение культурных потребностей населения</t>
  </si>
  <si>
    <t>Начальник управления культуры</t>
  </si>
  <si>
    <t>Г.В. Куралесина</t>
  </si>
  <si>
    <t>Управление культуры администрации
муниципального образования Северский муниципальный
район Краснодарского края (Далее - УК), подведомственные учреждения  (Далее - ПУ)</t>
  </si>
  <si>
    <t>УК, ПУ</t>
  </si>
  <si>
    <t>Субсидии бюджетным учреждениям на иные цели для осуществления ремонта (реставрации) зданий и сооружений, а также разработки и проверки достоверности научно-проектной, проектно-сметной (сметной) документации, в том числе софинансирования государственных программ</t>
  </si>
  <si>
    <t xml:space="preserve">Расходы на обеспечение функций  отраслевого органа администрации муниципального образования Северский муниципальный район Краснодарского края </t>
  </si>
  <si>
    <t xml:space="preserve">Приложение № 2  к муниципальной программе муниципального образования Северский муниципальный район 
Краснодарского края «Развитие культуры» 
</t>
  </si>
  <si>
    <t xml:space="preserve">Субсидии бюджетным учреждениям на финансовое обеспечение муниципального задания муниципальных бюджетных учреждений дополнительного образования, находящихся в ведении управления культуры администрации муниципального образования Северский муниципальный район Краснодарского края </t>
  </si>
  <si>
    <t xml:space="preserve">Субсидии бюджетным учреждениям на финансовое обеспечение муниципального задания муниципальных бюджетных учреждений культуры, находящихся в ведении управления культуры администрации муниципального образования Северский муниципальный район Краснодарского края </t>
  </si>
  <si>
    <t xml:space="preserve">Расходы на обеспечение деятельности муниципального казенного учреждения, находящегося в ведении управления культуры администрации муниципального образования Северский муниципальный район Краснодарского края </t>
  </si>
  <si>
    <t>2. Проектная часть отсутствует</t>
  </si>
  <si>
    <t>1.3.1</t>
  </si>
  <si>
    <t>1.3.2</t>
  </si>
  <si>
    <t>Субсидии бюджетным учреждениям культуры (прочим) на иные цели на уплату налогов, в качестве объекта налогообложения по которым признается имущество</t>
  </si>
  <si>
    <t>Субсидии бюджетным учреждениям культуры на иные цели на уплату налогов, в качестве объекта налогообложения по которым признается имущество</t>
  </si>
  <si>
    <t>Субсидии бюджетным учреждениям дополнительного образования на иные цели на уплату налогов, в качестве объекта налогообложения по которым признается имущество</t>
  </si>
  <si>
    <t>Субсидии бюджетным учреждениям культуры (прочим) на иные цели  для приобретения музыкальных инструментов, оборудования и другие расходы на укрепление материально-технической базы</t>
  </si>
  <si>
    <t>Субсидии бюджетным учреждениям культуры (прочим) на иные цели для организации и проведения мероприятий в сфере сохранения и развития культуры, межнациональных отношений</t>
  </si>
  <si>
    <t>Субсидии бюджетным учреждениям культуры на иные цели для комплектования библиотечных фондов, приобретение оборудования и другие расходы на укрепление материально-технической базы</t>
  </si>
  <si>
    <t xml:space="preserve">Субсидии бюджетным учреждениям на финансовое обеспечение муниципального задания прочих муниципальных бюджетных учреждений культуры, находящихся в ведении управления культуры администрации муниципального образования Северский муниципальный район Краснодарского края </t>
  </si>
  <si>
    <t>1. Процессная часть</t>
  </si>
  <si>
    <t>Задача 1. Сохранение и развитие художественно-эстетического образования, укрепление традиционных российских духовно-нравственных ценностей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</si>
</sst>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8" x14ac:knownFonts="1">
    <font>
      <sz val="10"/>
      <name val="Arial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b/>
      <sz val="21"/>
      <name val="Times New Roman"/>
      <family val="1"/>
      <charset val="204"/>
    </font>
    <font>
      <sz val="10"/>
      <name val="Times New Roman"/>
      <family val="1"/>
      <charset val="204"/>
    </font>
    <font>
      <sz val="16"/>
      <name val="Times New Roman"/>
      <family val="1"/>
      <charset val="204"/>
    </font>
    <font>
      <b/>
      <sz val="16"/>
      <name val="Times New Roman"/>
      <family val="1"/>
      <charset val="204"/>
    </font>
    <font>
      <vertAlign val="superscript"/>
      <sz val="16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4" fillId="0" borderId="2" xfId="0" applyFont="1" applyBorder="1"/>
    <xf numFmtId="0" fontId="4" fillId="0" borderId="0" xfId="0" applyFont="1"/>
    <xf numFmtId="0" fontId="4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2" xfId="0" applyFont="1" applyBorder="1" applyAlignment="1"/>
    <xf numFmtId="0" fontId="1" fillId="0" borderId="2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1" fillId="0" borderId="2" xfId="0" applyFont="1" applyBorder="1"/>
    <xf numFmtId="0" fontId="5" fillId="0" borderId="0" xfId="0" applyFont="1"/>
    <xf numFmtId="0" fontId="5" fillId="2" borderId="0" xfId="0" applyFont="1" applyFill="1"/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164" fontId="5" fillId="0" borderId="3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164" fontId="6" fillId="0" borderId="3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164" fontId="5" fillId="0" borderId="3" xfId="0" applyNumberFormat="1" applyFont="1" applyFill="1" applyBorder="1" applyAlignment="1">
      <alignment horizontal="center" vertical="center"/>
    </xf>
    <xf numFmtId="164" fontId="5" fillId="0" borderId="0" xfId="0" applyNumberFormat="1" applyFont="1"/>
    <xf numFmtId="0" fontId="5" fillId="0" borderId="3" xfId="0" applyFont="1" applyBorder="1" applyAlignment="1">
      <alignment horizontal="center"/>
    </xf>
    <xf numFmtId="0" fontId="6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top" wrapText="1"/>
    </xf>
    <xf numFmtId="49" fontId="5" fillId="0" borderId="3" xfId="0" applyNumberFormat="1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 wrapText="1"/>
    </xf>
    <xf numFmtId="49" fontId="5" fillId="0" borderId="3" xfId="0" applyNumberFormat="1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center"/>
    </xf>
    <xf numFmtId="0" fontId="5" fillId="0" borderId="3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left" vertical="top" indent="7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01"/>
  <sheetViews>
    <sheetView tabSelected="1" view="pageBreakPreview" zoomScale="85" zoomScaleNormal="100" zoomScaleSheetLayoutView="85" workbookViewId="0">
      <selection activeCell="D13" sqref="D13"/>
    </sheetView>
  </sheetViews>
  <sheetFormatPr defaultRowHeight="12.75" x14ac:dyDescent="0.2"/>
  <cols>
    <col min="1" max="1" width="9" style="6" customWidth="1"/>
    <col min="2" max="2" width="84.42578125" style="3" customWidth="1"/>
    <col min="3" max="3" width="16.140625" style="3" customWidth="1"/>
    <col min="4" max="4" width="23.42578125" style="2" customWidth="1"/>
    <col min="5" max="6" width="22" style="2" customWidth="1"/>
    <col min="7" max="7" width="23.140625" style="2" customWidth="1"/>
    <col min="8" max="8" width="24.28515625" style="2" customWidth="1"/>
    <col min="9" max="9" width="51.28515625" style="2" customWidth="1"/>
    <col min="10" max="16384" width="9.140625" style="2"/>
  </cols>
  <sheetData>
    <row r="1" spans="1:9" ht="98.25" customHeight="1" x14ac:dyDescent="0.3">
      <c r="A1" s="10"/>
      <c r="B1" s="46" t="s">
        <v>23</v>
      </c>
      <c r="C1" s="46"/>
      <c r="D1" s="46"/>
      <c r="E1" s="46"/>
      <c r="F1" s="46"/>
      <c r="G1" s="46"/>
      <c r="H1" s="11"/>
      <c r="I1" s="43" t="s">
        <v>56</v>
      </c>
    </row>
    <row r="2" spans="1:9" ht="18.75" customHeight="1" x14ac:dyDescent="0.3">
      <c r="A2" s="10"/>
      <c r="B2" s="46"/>
      <c r="C2" s="46"/>
      <c r="D2" s="46"/>
      <c r="E2" s="46"/>
      <c r="F2" s="46"/>
      <c r="G2" s="46"/>
      <c r="H2" s="7"/>
      <c r="I2" s="43"/>
    </row>
    <row r="3" spans="1:9" ht="28.5" customHeight="1" x14ac:dyDescent="0.2">
      <c r="A3" s="10"/>
      <c r="B3" s="46"/>
      <c r="C3" s="46"/>
      <c r="D3" s="46"/>
      <c r="E3" s="46"/>
      <c r="F3" s="46"/>
      <c r="G3" s="46"/>
      <c r="H3" s="8"/>
      <c r="I3" s="8"/>
    </row>
    <row r="4" spans="1:9" ht="22.5" customHeight="1" x14ac:dyDescent="0.2">
      <c r="A4" s="10"/>
      <c r="B4" s="46"/>
      <c r="C4" s="46"/>
      <c r="D4" s="46"/>
      <c r="E4" s="46"/>
      <c r="F4" s="46"/>
      <c r="G4" s="46"/>
      <c r="H4" s="1"/>
      <c r="I4" s="1"/>
    </row>
    <row r="5" spans="1:9" s="12" customFormat="1" ht="20.25" x14ac:dyDescent="0.3">
      <c r="A5" s="37" t="s">
        <v>2</v>
      </c>
      <c r="B5" s="38" t="s">
        <v>3</v>
      </c>
      <c r="C5" s="37" t="s">
        <v>4</v>
      </c>
      <c r="D5" s="38" t="s">
        <v>5</v>
      </c>
      <c r="E5" s="38"/>
      <c r="F5" s="38"/>
      <c r="G5" s="38"/>
      <c r="H5" s="38"/>
      <c r="I5" s="37" t="s">
        <v>6</v>
      </c>
    </row>
    <row r="6" spans="1:9" s="12" customFormat="1" ht="20.25" x14ac:dyDescent="0.3">
      <c r="A6" s="37"/>
      <c r="B6" s="38"/>
      <c r="C6" s="37"/>
      <c r="D6" s="38" t="s">
        <v>1</v>
      </c>
      <c r="E6" s="38" t="s">
        <v>7</v>
      </c>
      <c r="F6" s="38"/>
      <c r="G6" s="38"/>
      <c r="H6" s="38"/>
      <c r="I6" s="37"/>
    </row>
    <row r="7" spans="1:9" s="12" customFormat="1" ht="40.5" x14ac:dyDescent="0.3">
      <c r="A7" s="37"/>
      <c r="B7" s="38"/>
      <c r="C7" s="37"/>
      <c r="D7" s="38"/>
      <c r="E7" s="23" t="s">
        <v>8</v>
      </c>
      <c r="F7" s="23" t="s">
        <v>9</v>
      </c>
      <c r="G7" s="23" t="s">
        <v>10</v>
      </c>
      <c r="H7" s="23" t="s">
        <v>22</v>
      </c>
      <c r="I7" s="37"/>
    </row>
    <row r="8" spans="1:9" s="12" customFormat="1" ht="24" customHeight="1" x14ac:dyDescent="0.3">
      <c r="A8" s="24" t="s">
        <v>11</v>
      </c>
      <c r="B8" s="24" t="s">
        <v>12</v>
      </c>
      <c r="C8" s="24" t="s">
        <v>13</v>
      </c>
      <c r="D8" s="24" t="s">
        <v>14</v>
      </c>
      <c r="E8" s="28" t="s">
        <v>15</v>
      </c>
      <c r="F8" s="28" t="s">
        <v>16</v>
      </c>
      <c r="G8" s="24" t="s">
        <v>17</v>
      </c>
      <c r="H8" s="28">
        <v>9</v>
      </c>
      <c r="I8" s="24">
        <v>10</v>
      </c>
    </row>
    <row r="9" spans="1:9" s="12" customFormat="1" ht="24" customHeight="1" x14ac:dyDescent="0.3">
      <c r="A9" s="41" t="s">
        <v>24</v>
      </c>
      <c r="B9" s="41"/>
      <c r="C9" s="41"/>
      <c r="D9" s="41"/>
      <c r="E9" s="41"/>
      <c r="F9" s="41"/>
      <c r="G9" s="41"/>
      <c r="H9" s="41"/>
      <c r="I9" s="41"/>
    </row>
    <row r="10" spans="1:9" s="13" customFormat="1" ht="24" customHeight="1" x14ac:dyDescent="0.3">
      <c r="A10" s="45" t="s">
        <v>71</v>
      </c>
      <c r="B10" s="45"/>
      <c r="C10" s="45"/>
      <c r="D10" s="45"/>
      <c r="E10" s="45"/>
      <c r="F10" s="45"/>
      <c r="G10" s="45"/>
      <c r="H10" s="45"/>
      <c r="I10" s="45"/>
    </row>
    <row r="11" spans="1:9" s="12" customFormat="1" ht="24" customHeight="1" x14ac:dyDescent="0.3">
      <c r="A11" s="44" t="s">
        <v>70</v>
      </c>
      <c r="B11" s="44"/>
      <c r="C11" s="44"/>
      <c r="D11" s="44"/>
      <c r="E11" s="44"/>
      <c r="F11" s="44"/>
      <c r="G11" s="44"/>
      <c r="H11" s="44"/>
      <c r="I11" s="44"/>
    </row>
    <row r="12" spans="1:9" s="12" customFormat="1" ht="24" customHeight="1" x14ac:dyDescent="0.3">
      <c r="A12" s="35" t="s">
        <v>25</v>
      </c>
      <c r="B12" s="36" t="s">
        <v>57</v>
      </c>
      <c r="C12" s="23">
        <v>2027</v>
      </c>
      <c r="D12" s="20">
        <f>E12+F12+G12+H12</f>
        <v>361812.1</v>
      </c>
      <c r="E12" s="20">
        <v>361812.1</v>
      </c>
      <c r="F12" s="20">
        <v>0</v>
      </c>
      <c r="G12" s="20">
        <v>0</v>
      </c>
      <c r="H12" s="20">
        <v>0</v>
      </c>
      <c r="I12" s="37" t="s">
        <v>52</v>
      </c>
    </row>
    <row r="13" spans="1:9" s="12" customFormat="1" ht="24" customHeight="1" x14ac:dyDescent="0.3">
      <c r="A13" s="35"/>
      <c r="B13" s="36"/>
      <c r="C13" s="23">
        <v>2028</v>
      </c>
      <c r="D13" s="20">
        <f>E13+F13+G13+H13</f>
        <v>361932.7</v>
      </c>
      <c r="E13" s="20">
        <v>361932.7</v>
      </c>
      <c r="F13" s="20">
        <v>0</v>
      </c>
      <c r="G13" s="20">
        <v>0</v>
      </c>
      <c r="H13" s="20">
        <v>0</v>
      </c>
      <c r="I13" s="38"/>
    </row>
    <row r="14" spans="1:9" s="12" customFormat="1" ht="24" customHeight="1" x14ac:dyDescent="0.3">
      <c r="A14" s="35"/>
      <c r="B14" s="36"/>
      <c r="C14" s="23">
        <v>2029</v>
      </c>
      <c r="D14" s="20">
        <f>E14+F14+G14+H14</f>
        <v>362058.1</v>
      </c>
      <c r="E14" s="20">
        <v>362058.1</v>
      </c>
      <c r="F14" s="20">
        <v>0</v>
      </c>
      <c r="G14" s="20">
        <v>0</v>
      </c>
      <c r="H14" s="20">
        <v>0</v>
      </c>
      <c r="I14" s="38"/>
    </row>
    <row r="15" spans="1:9" s="12" customFormat="1" ht="48.75" customHeight="1" x14ac:dyDescent="0.3">
      <c r="A15" s="35"/>
      <c r="B15" s="36"/>
      <c r="C15" s="29" t="s">
        <v>0</v>
      </c>
      <c r="D15" s="22">
        <f>D12+D13+D14</f>
        <v>1085802.8999999999</v>
      </c>
      <c r="E15" s="22">
        <f>E14+E13+E12</f>
        <v>1085802.8999999999</v>
      </c>
      <c r="F15" s="22">
        <f>F14+F13+F12</f>
        <v>0</v>
      </c>
      <c r="G15" s="22">
        <f>G14+G13+G12</f>
        <v>0</v>
      </c>
      <c r="H15" s="22">
        <f>H14+H13+H12</f>
        <v>0</v>
      </c>
      <c r="I15" s="38"/>
    </row>
    <row r="16" spans="1:9" s="12" customFormat="1" ht="24" customHeight="1" x14ac:dyDescent="0.3">
      <c r="A16" s="35" t="s">
        <v>26</v>
      </c>
      <c r="B16" s="36" t="s">
        <v>65</v>
      </c>
      <c r="C16" s="23">
        <v>2027</v>
      </c>
      <c r="D16" s="20">
        <f>E16+F16+G16+H16</f>
        <v>104.5</v>
      </c>
      <c r="E16" s="20">
        <v>104.5</v>
      </c>
      <c r="F16" s="20">
        <v>0</v>
      </c>
      <c r="G16" s="20">
        <v>0</v>
      </c>
      <c r="H16" s="20">
        <v>0</v>
      </c>
      <c r="I16" s="37" t="s">
        <v>53</v>
      </c>
    </row>
    <row r="17" spans="1:9" s="12" customFormat="1" ht="24" customHeight="1" x14ac:dyDescent="0.3">
      <c r="A17" s="35"/>
      <c r="B17" s="36"/>
      <c r="C17" s="23">
        <v>2028</v>
      </c>
      <c r="D17" s="20">
        <f>E17+F17+G17+H17</f>
        <v>104.5</v>
      </c>
      <c r="E17" s="20">
        <v>104.5</v>
      </c>
      <c r="F17" s="20">
        <v>0</v>
      </c>
      <c r="G17" s="20">
        <v>0</v>
      </c>
      <c r="H17" s="20">
        <v>0</v>
      </c>
      <c r="I17" s="38"/>
    </row>
    <row r="18" spans="1:9" s="12" customFormat="1" ht="24" customHeight="1" x14ac:dyDescent="0.3">
      <c r="A18" s="35"/>
      <c r="B18" s="36"/>
      <c r="C18" s="23">
        <v>2029</v>
      </c>
      <c r="D18" s="20">
        <f>E18+F18+G18+H18</f>
        <v>104.5</v>
      </c>
      <c r="E18" s="20">
        <v>104.5</v>
      </c>
      <c r="F18" s="20">
        <v>0</v>
      </c>
      <c r="G18" s="20">
        <v>0</v>
      </c>
      <c r="H18" s="20">
        <v>0</v>
      </c>
      <c r="I18" s="38"/>
    </row>
    <row r="19" spans="1:9" s="12" customFormat="1" ht="24" customHeight="1" x14ac:dyDescent="0.3">
      <c r="A19" s="35"/>
      <c r="B19" s="36"/>
      <c r="C19" s="29" t="s">
        <v>0</v>
      </c>
      <c r="D19" s="22">
        <f>D16+D17+D18</f>
        <v>313.5</v>
      </c>
      <c r="E19" s="22">
        <f t="shared" ref="E19:H19" si="0">E16+E17+E18</f>
        <v>313.5</v>
      </c>
      <c r="F19" s="22">
        <f t="shared" si="0"/>
        <v>0</v>
      </c>
      <c r="G19" s="22">
        <f t="shared" si="0"/>
        <v>0</v>
      </c>
      <c r="H19" s="22">
        <f t="shared" si="0"/>
        <v>0</v>
      </c>
      <c r="I19" s="38"/>
    </row>
    <row r="20" spans="1:9" s="12" customFormat="1" ht="24" customHeight="1" x14ac:dyDescent="0.3">
      <c r="A20" s="35" t="s">
        <v>27</v>
      </c>
      <c r="B20" s="36" t="s">
        <v>28</v>
      </c>
      <c r="C20" s="23">
        <v>2027</v>
      </c>
      <c r="D20" s="20">
        <f>E20+F20+G20+H20</f>
        <v>989.4</v>
      </c>
      <c r="E20" s="20">
        <v>0</v>
      </c>
      <c r="F20" s="20">
        <v>989.4</v>
      </c>
      <c r="G20" s="20">
        <v>0</v>
      </c>
      <c r="H20" s="20">
        <v>0</v>
      </c>
      <c r="I20" s="37" t="s">
        <v>53</v>
      </c>
    </row>
    <row r="21" spans="1:9" s="12" customFormat="1" ht="24" customHeight="1" x14ac:dyDescent="0.3">
      <c r="A21" s="35"/>
      <c r="B21" s="36"/>
      <c r="C21" s="23">
        <v>2028</v>
      </c>
      <c r="D21" s="20">
        <f>E21+F21+G21+H21</f>
        <v>1028.2</v>
      </c>
      <c r="E21" s="20">
        <v>0</v>
      </c>
      <c r="F21" s="20">
        <v>1028.2</v>
      </c>
      <c r="G21" s="20">
        <v>0</v>
      </c>
      <c r="H21" s="20">
        <v>0</v>
      </c>
      <c r="I21" s="38"/>
    </row>
    <row r="22" spans="1:9" s="12" customFormat="1" ht="24" customHeight="1" x14ac:dyDescent="0.3">
      <c r="A22" s="35"/>
      <c r="B22" s="36"/>
      <c r="C22" s="23">
        <v>2029</v>
      </c>
      <c r="D22" s="20">
        <f>E22+F22+G22+H22</f>
        <v>0</v>
      </c>
      <c r="E22" s="20">
        <v>0</v>
      </c>
      <c r="F22" s="20">
        <v>0</v>
      </c>
      <c r="G22" s="20">
        <v>0</v>
      </c>
      <c r="H22" s="20">
        <v>0</v>
      </c>
      <c r="I22" s="38"/>
    </row>
    <row r="23" spans="1:9" s="12" customFormat="1" ht="95.25" customHeight="1" x14ac:dyDescent="0.3">
      <c r="A23" s="35"/>
      <c r="B23" s="36"/>
      <c r="C23" s="29" t="s">
        <v>0</v>
      </c>
      <c r="D23" s="22">
        <f>D20+D21+D22</f>
        <v>2017.6</v>
      </c>
      <c r="E23" s="22">
        <f t="shared" ref="E23:H23" si="1">E20+E21+E22</f>
        <v>0</v>
      </c>
      <c r="F23" s="22">
        <f t="shared" si="1"/>
        <v>2017.6</v>
      </c>
      <c r="G23" s="22">
        <f t="shared" si="1"/>
        <v>0</v>
      </c>
      <c r="H23" s="22">
        <f t="shared" si="1"/>
        <v>0</v>
      </c>
      <c r="I23" s="38"/>
    </row>
    <row r="24" spans="1:9" s="12" customFormat="1" ht="24" customHeight="1" x14ac:dyDescent="0.3">
      <c r="A24" s="35" t="s">
        <v>29</v>
      </c>
      <c r="B24" s="36" t="s">
        <v>54</v>
      </c>
      <c r="C24" s="23">
        <v>2027</v>
      </c>
      <c r="D24" s="20">
        <f>E24+F24+G24+H24</f>
        <v>22057</v>
      </c>
      <c r="E24" s="20">
        <v>22057</v>
      </c>
      <c r="F24" s="20">
        <f t="shared" ref="F24:G26" si="2">F28+F33+F42+F46+F50+F38</f>
        <v>0</v>
      </c>
      <c r="G24" s="20">
        <f t="shared" si="2"/>
        <v>0</v>
      </c>
      <c r="H24" s="20">
        <v>0</v>
      </c>
      <c r="I24" s="37" t="s">
        <v>53</v>
      </c>
    </row>
    <row r="25" spans="1:9" s="12" customFormat="1" ht="24" customHeight="1" x14ac:dyDescent="0.3">
      <c r="A25" s="35"/>
      <c r="B25" s="36"/>
      <c r="C25" s="23">
        <v>2028</v>
      </c>
      <c r="D25" s="20">
        <f>E25+F25+G25+H25</f>
        <v>0</v>
      </c>
      <c r="E25" s="20">
        <v>0</v>
      </c>
      <c r="F25" s="20">
        <f t="shared" si="2"/>
        <v>0</v>
      </c>
      <c r="G25" s="20">
        <f t="shared" si="2"/>
        <v>0</v>
      </c>
      <c r="H25" s="20">
        <v>0</v>
      </c>
      <c r="I25" s="37"/>
    </row>
    <row r="26" spans="1:9" s="12" customFormat="1" ht="24" customHeight="1" x14ac:dyDescent="0.3">
      <c r="A26" s="35"/>
      <c r="B26" s="36"/>
      <c r="C26" s="23">
        <v>2029</v>
      </c>
      <c r="D26" s="20">
        <f>E26+F26+G26+H26</f>
        <v>0</v>
      </c>
      <c r="E26" s="20">
        <v>0</v>
      </c>
      <c r="F26" s="20">
        <f t="shared" si="2"/>
        <v>0</v>
      </c>
      <c r="G26" s="20">
        <f t="shared" si="2"/>
        <v>0</v>
      </c>
      <c r="H26" s="20">
        <f>H30+H35+H44+H48+H52+H40</f>
        <v>0</v>
      </c>
      <c r="I26" s="37"/>
    </row>
    <row r="27" spans="1:9" s="12" customFormat="1" ht="28.5" customHeight="1" x14ac:dyDescent="0.3">
      <c r="A27" s="35"/>
      <c r="B27" s="36"/>
      <c r="C27" s="21" t="s">
        <v>0</v>
      </c>
      <c r="D27" s="22">
        <f>D24+D25+D26</f>
        <v>22057</v>
      </c>
      <c r="E27" s="22">
        <f t="shared" ref="E27:H27" si="3">E24+E25+E26</f>
        <v>22057</v>
      </c>
      <c r="F27" s="22">
        <f t="shared" si="3"/>
        <v>0</v>
      </c>
      <c r="G27" s="22">
        <f t="shared" si="3"/>
        <v>0</v>
      </c>
      <c r="H27" s="22">
        <f t="shared" si="3"/>
        <v>0</v>
      </c>
      <c r="I27" s="37"/>
    </row>
    <row r="28" spans="1:9" s="12" customFormat="1" ht="24" customHeight="1" x14ac:dyDescent="0.3">
      <c r="A28" s="35" t="s">
        <v>30</v>
      </c>
      <c r="B28" s="36" t="s">
        <v>33</v>
      </c>
      <c r="C28" s="23">
        <v>2027</v>
      </c>
      <c r="D28" s="20">
        <f>F28+G28+H28+E28</f>
        <v>22692</v>
      </c>
      <c r="E28" s="20">
        <v>22692</v>
      </c>
      <c r="F28" s="20">
        <v>0</v>
      </c>
      <c r="G28" s="20">
        <v>0</v>
      </c>
      <c r="H28" s="20">
        <v>0</v>
      </c>
      <c r="I28" s="37" t="s">
        <v>53</v>
      </c>
    </row>
    <row r="29" spans="1:9" s="12" customFormat="1" ht="24" customHeight="1" x14ac:dyDescent="0.3">
      <c r="A29" s="35"/>
      <c r="B29" s="36"/>
      <c r="C29" s="23">
        <v>2028</v>
      </c>
      <c r="D29" s="20">
        <f>F29+G29+H29+E29</f>
        <v>22692</v>
      </c>
      <c r="E29" s="20">
        <v>22692</v>
      </c>
      <c r="F29" s="20">
        <v>0</v>
      </c>
      <c r="G29" s="20">
        <v>0</v>
      </c>
      <c r="H29" s="20">
        <v>0</v>
      </c>
      <c r="I29" s="38"/>
    </row>
    <row r="30" spans="1:9" s="12" customFormat="1" ht="24" customHeight="1" x14ac:dyDescent="0.3">
      <c r="A30" s="35"/>
      <c r="B30" s="36"/>
      <c r="C30" s="23">
        <v>2029</v>
      </c>
      <c r="D30" s="20">
        <f>F30+G30+H30+E30</f>
        <v>22692</v>
      </c>
      <c r="E30" s="20">
        <v>22692</v>
      </c>
      <c r="F30" s="20">
        <v>0</v>
      </c>
      <c r="G30" s="20">
        <v>0</v>
      </c>
      <c r="H30" s="20">
        <v>0</v>
      </c>
      <c r="I30" s="38"/>
    </row>
    <row r="31" spans="1:9" s="12" customFormat="1" ht="24" customHeight="1" x14ac:dyDescent="0.3">
      <c r="A31" s="35"/>
      <c r="B31" s="36"/>
      <c r="C31" s="21" t="s">
        <v>0</v>
      </c>
      <c r="D31" s="22">
        <f>D30+D29+D28</f>
        <v>68076</v>
      </c>
      <c r="E31" s="22">
        <f t="shared" ref="E31:H31" si="4">E30+E29+E28</f>
        <v>68076</v>
      </c>
      <c r="F31" s="22">
        <f t="shared" si="4"/>
        <v>0</v>
      </c>
      <c r="G31" s="22">
        <f t="shared" si="4"/>
        <v>0</v>
      </c>
      <c r="H31" s="22">
        <f t="shared" si="4"/>
        <v>0</v>
      </c>
      <c r="I31" s="38"/>
    </row>
    <row r="32" spans="1:9" s="12" customFormat="1" ht="24" customHeight="1" x14ac:dyDescent="0.3">
      <c r="A32" s="24" t="s">
        <v>11</v>
      </c>
      <c r="B32" s="24" t="s">
        <v>12</v>
      </c>
      <c r="C32" s="24" t="s">
        <v>13</v>
      </c>
      <c r="D32" s="24" t="s">
        <v>14</v>
      </c>
      <c r="E32" s="28" t="s">
        <v>15</v>
      </c>
      <c r="F32" s="28" t="s">
        <v>16</v>
      </c>
      <c r="G32" s="24" t="s">
        <v>17</v>
      </c>
      <c r="H32" s="28">
        <v>9</v>
      </c>
      <c r="I32" s="24">
        <v>10</v>
      </c>
    </row>
    <row r="33" spans="1:9" s="12" customFormat="1" ht="24" customHeight="1" x14ac:dyDescent="0.3">
      <c r="A33" s="35" t="s">
        <v>31</v>
      </c>
      <c r="B33" s="36" t="s">
        <v>34</v>
      </c>
      <c r="C33" s="23">
        <v>2027</v>
      </c>
      <c r="D33" s="20">
        <f>F33+G33+H33+E33</f>
        <v>10434.6</v>
      </c>
      <c r="E33" s="20">
        <v>10434.6</v>
      </c>
      <c r="F33" s="20">
        <v>0</v>
      </c>
      <c r="G33" s="20">
        <v>0</v>
      </c>
      <c r="H33" s="20">
        <v>0</v>
      </c>
      <c r="I33" s="37" t="s">
        <v>53</v>
      </c>
    </row>
    <row r="34" spans="1:9" s="12" customFormat="1" ht="24" customHeight="1" x14ac:dyDescent="0.3">
      <c r="A34" s="35"/>
      <c r="B34" s="36"/>
      <c r="C34" s="23">
        <v>2028</v>
      </c>
      <c r="D34" s="20">
        <f>F34+G34+H34+E34</f>
        <v>0</v>
      </c>
      <c r="E34" s="20">
        <v>0</v>
      </c>
      <c r="F34" s="20">
        <v>0</v>
      </c>
      <c r="G34" s="20">
        <v>0</v>
      </c>
      <c r="H34" s="20">
        <v>0</v>
      </c>
      <c r="I34" s="38"/>
    </row>
    <row r="35" spans="1:9" s="12" customFormat="1" ht="24" customHeight="1" x14ac:dyDescent="0.3">
      <c r="A35" s="35"/>
      <c r="B35" s="36"/>
      <c r="C35" s="23">
        <v>2029</v>
      </c>
      <c r="D35" s="20">
        <f>F35+G35+H35+E35</f>
        <v>0</v>
      </c>
      <c r="E35" s="20">
        <v>0</v>
      </c>
      <c r="F35" s="20">
        <v>0</v>
      </c>
      <c r="G35" s="20">
        <v>0</v>
      </c>
      <c r="H35" s="20">
        <v>0</v>
      </c>
      <c r="I35" s="38"/>
    </row>
    <row r="36" spans="1:9" s="12" customFormat="1" ht="24" customHeight="1" x14ac:dyDescent="0.3">
      <c r="A36" s="35"/>
      <c r="B36" s="36"/>
      <c r="C36" s="21" t="s">
        <v>0</v>
      </c>
      <c r="D36" s="22">
        <f>D35+D34+D33</f>
        <v>10434.6</v>
      </c>
      <c r="E36" s="22">
        <f t="shared" ref="E36:H36" si="5">E35+E34+E33</f>
        <v>10434.6</v>
      </c>
      <c r="F36" s="22">
        <f t="shared" si="5"/>
        <v>0</v>
      </c>
      <c r="G36" s="22">
        <f t="shared" si="5"/>
        <v>0</v>
      </c>
      <c r="H36" s="22">
        <f t="shared" si="5"/>
        <v>0</v>
      </c>
      <c r="I36" s="38"/>
    </row>
    <row r="37" spans="1:9" s="12" customFormat="1" ht="48" customHeight="1" x14ac:dyDescent="0.3">
      <c r="A37" s="42" t="s">
        <v>32</v>
      </c>
      <c r="B37" s="42"/>
      <c r="C37" s="42"/>
      <c r="D37" s="42"/>
      <c r="E37" s="42"/>
      <c r="F37" s="42"/>
      <c r="G37" s="42"/>
      <c r="H37" s="42"/>
      <c r="I37" s="42"/>
    </row>
    <row r="38" spans="1:9" s="12" customFormat="1" ht="24" customHeight="1" x14ac:dyDescent="0.3">
      <c r="A38" s="35" t="s">
        <v>35</v>
      </c>
      <c r="B38" s="36" t="s">
        <v>58</v>
      </c>
      <c r="C38" s="23">
        <v>2027</v>
      </c>
      <c r="D38" s="20">
        <f>F38+G38+H38+E38</f>
        <v>144470.79999999999</v>
      </c>
      <c r="E38" s="20">
        <f>79723.2+64747.6-15003.6</f>
        <v>129467.19999999998</v>
      </c>
      <c r="F38" s="20">
        <v>0</v>
      </c>
      <c r="G38" s="20">
        <v>0</v>
      </c>
      <c r="H38" s="20">
        <v>15003.6</v>
      </c>
      <c r="I38" s="37" t="s">
        <v>53</v>
      </c>
    </row>
    <row r="39" spans="1:9" s="12" customFormat="1" ht="24" customHeight="1" x14ac:dyDescent="0.3">
      <c r="A39" s="35"/>
      <c r="B39" s="36"/>
      <c r="C39" s="23">
        <v>2028</v>
      </c>
      <c r="D39" s="20">
        <f t="shared" ref="D39:D40" si="6">F39+G39+H39+E39</f>
        <v>157081.20000000001</v>
      </c>
      <c r="E39" s="20">
        <f>86755.2+70326-15003.6</f>
        <v>142077.6</v>
      </c>
      <c r="F39" s="20">
        <v>0</v>
      </c>
      <c r="G39" s="20">
        <v>0</v>
      </c>
      <c r="H39" s="20">
        <v>15003.6</v>
      </c>
      <c r="I39" s="38"/>
    </row>
    <row r="40" spans="1:9" s="12" customFormat="1" ht="24" customHeight="1" x14ac:dyDescent="0.3">
      <c r="A40" s="35"/>
      <c r="B40" s="36"/>
      <c r="C40" s="23">
        <v>2029</v>
      </c>
      <c r="D40" s="20">
        <f t="shared" si="6"/>
        <v>157310.39999999999</v>
      </c>
      <c r="E40" s="20">
        <f>86915+70395.4</f>
        <v>157310.39999999999</v>
      </c>
      <c r="F40" s="20">
        <v>0</v>
      </c>
      <c r="G40" s="20">
        <v>0</v>
      </c>
      <c r="H40" s="20">
        <v>0</v>
      </c>
      <c r="I40" s="38"/>
    </row>
    <row r="41" spans="1:9" s="12" customFormat="1" ht="48" customHeight="1" x14ac:dyDescent="0.3">
      <c r="A41" s="35"/>
      <c r="B41" s="36"/>
      <c r="C41" s="21" t="s">
        <v>0</v>
      </c>
      <c r="D41" s="22">
        <f>D38+D39+D40</f>
        <v>458862.4</v>
      </c>
      <c r="E41" s="22">
        <f t="shared" ref="E41:H41" si="7">E38+E39+E40</f>
        <v>428855.19999999995</v>
      </c>
      <c r="F41" s="22">
        <f t="shared" si="7"/>
        <v>0</v>
      </c>
      <c r="G41" s="22">
        <f t="shared" si="7"/>
        <v>0</v>
      </c>
      <c r="H41" s="22">
        <f t="shared" si="7"/>
        <v>30007.200000000001</v>
      </c>
      <c r="I41" s="38"/>
    </row>
    <row r="42" spans="1:9" s="12" customFormat="1" ht="24" customHeight="1" x14ac:dyDescent="0.3">
      <c r="A42" s="35" t="s">
        <v>36</v>
      </c>
      <c r="B42" s="36" t="s">
        <v>64</v>
      </c>
      <c r="C42" s="23">
        <v>2027</v>
      </c>
      <c r="D42" s="20">
        <f>F42+G42+H42+E42</f>
        <v>178.8</v>
      </c>
      <c r="E42" s="20">
        <v>178.8</v>
      </c>
      <c r="F42" s="20">
        <v>0</v>
      </c>
      <c r="G42" s="20">
        <v>0</v>
      </c>
      <c r="H42" s="20">
        <v>0</v>
      </c>
      <c r="I42" s="37" t="s">
        <v>53</v>
      </c>
    </row>
    <row r="43" spans="1:9" s="12" customFormat="1" ht="24" customHeight="1" x14ac:dyDescent="0.3">
      <c r="A43" s="35"/>
      <c r="B43" s="36"/>
      <c r="C43" s="23">
        <v>2028</v>
      </c>
      <c r="D43" s="20">
        <f>F43+G43+H43+E43</f>
        <v>178.8</v>
      </c>
      <c r="E43" s="20">
        <v>178.8</v>
      </c>
      <c r="F43" s="20">
        <v>0</v>
      </c>
      <c r="G43" s="20">
        <v>0</v>
      </c>
      <c r="H43" s="20">
        <v>0</v>
      </c>
      <c r="I43" s="38"/>
    </row>
    <row r="44" spans="1:9" s="12" customFormat="1" ht="24" customHeight="1" x14ac:dyDescent="0.3">
      <c r="A44" s="35"/>
      <c r="B44" s="36"/>
      <c r="C44" s="23">
        <v>2029</v>
      </c>
      <c r="D44" s="20">
        <f>F44+G44+H44+E44</f>
        <v>178.8</v>
      </c>
      <c r="E44" s="20">
        <v>178.8</v>
      </c>
      <c r="F44" s="20">
        <v>0</v>
      </c>
      <c r="G44" s="20">
        <v>0</v>
      </c>
      <c r="H44" s="20">
        <v>0</v>
      </c>
      <c r="I44" s="38"/>
    </row>
    <row r="45" spans="1:9" s="12" customFormat="1" ht="24" customHeight="1" x14ac:dyDescent="0.3">
      <c r="A45" s="35"/>
      <c r="B45" s="36"/>
      <c r="C45" s="21" t="s">
        <v>0</v>
      </c>
      <c r="D45" s="22">
        <f>D44+D43+D42</f>
        <v>536.40000000000009</v>
      </c>
      <c r="E45" s="22">
        <f t="shared" ref="E45:H45" si="8">E44+E43+E42</f>
        <v>536.40000000000009</v>
      </c>
      <c r="F45" s="22">
        <f t="shared" si="8"/>
        <v>0</v>
      </c>
      <c r="G45" s="22">
        <f t="shared" si="8"/>
        <v>0</v>
      </c>
      <c r="H45" s="22">
        <f t="shared" si="8"/>
        <v>0</v>
      </c>
      <c r="I45" s="38"/>
    </row>
    <row r="46" spans="1:9" s="12" customFormat="1" ht="24" customHeight="1" x14ac:dyDescent="0.3">
      <c r="A46" s="35" t="s">
        <v>37</v>
      </c>
      <c r="B46" s="41" t="s">
        <v>68</v>
      </c>
      <c r="C46" s="23">
        <v>2027</v>
      </c>
      <c r="D46" s="20">
        <f>F46+G46+H46+E46</f>
        <v>7909.2</v>
      </c>
      <c r="E46" s="20">
        <f>2609+5300.2</f>
        <v>7909.2</v>
      </c>
      <c r="F46" s="20">
        <v>0</v>
      </c>
      <c r="G46" s="20">
        <v>0</v>
      </c>
      <c r="H46" s="20">
        <v>0</v>
      </c>
      <c r="I46" s="37" t="s">
        <v>53</v>
      </c>
    </row>
    <row r="47" spans="1:9" s="12" customFormat="1" ht="24" customHeight="1" x14ac:dyDescent="0.3">
      <c r="A47" s="35"/>
      <c r="B47" s="41"/>
      <c r="C47" s="23">
        <v>2028</v>
      </c>
      <c r="D47" s="20">
        <f>F47+G47+H47+E47</f>
        <v>0</v>
      </c>
      <c r="E47" s="20">
        <v>0</v>
      </c>
      <c r="F47" s="20">
        <v>0</v>
      </c>
      <c r="G47" s="20">
        <v>0</v>
      </c>
      <c r="H47" s="20">
        <v>0</v>
      </c>
      <c r="I47" s="37"/>
    </row>
    <row r="48" spans="1:9" s="12" customFormat="1" ht="24" customHeight="1" x14ac:dyDescent="0.3">
      <c r="A48" s="35"/>
      <c r="B48" s="41"/>
      <c r="C48" s="23">
        <v>2029</v>
      </c>
      <c r="D48" s="20">
        <f>F48+G48+H48+E48</f>
        <v>0</v>
      </c>
      <c r="E48" s="20">
        <v>0</v>
      </c>
      <c r="F48" s="20">
        <v>0</v>
      </c>
      <c r="G48" s="20">
        <v>0</v>
      </c>
      <c r="H48" s="20">
        <v>0</v>
      </c>
      <c r="I48" s="37"/>
    </row>
    <row r="49" spans="1:9" s="12" customFormat="1" ht="24" customHeight="1" x14ac:dyDescent="0.3">
      <c r="A49" s="35"/>
      <c r="B49" s="41"/>
      <c r="C49" s="21" t="s">
        <v>0</v>
      </c>
      <c r="D49" s="22">
        <f>D48+D47+D46</f>
        <v>7909.2</v>
      </c>
      <c r="E49" s="22">
        <f>E48+E47+E46</f>
        <v>7909.2</v>
      </c>
      <c r="F49" s="22">
        <f>F48+F47+F46</f>
        <v>0</v>
      </c>
      <c r="G49" s="22">
        <f>G48+G47+G46</f>
        <v>0</v>
      </c>
      <c r="H49" s="22">
        <f>H48+H47+H46</f>
        <v>0</v>
      </c>
      <c r="I49" s="37"/>
    </row>
    <row r="50" spans="1:9" s="12" customFormat="1" ht="24" customHeight="1" x14ac:dyDescent="0.3">
      <c r="A50" s="35" t="s">
        <v>38</v>
      </c>
      <c r="B50" s="36" t="s">
        <v>40</v>
      </c>
      <c r="C50" s="23">
        <v>2027</v>
      </c>
      <c r="D50" s="20">
        <f>F50+G50+H50+E50</f>
        <v>6111.7</v>
      </c>
      <c r="E50" s="20">
        <v>6111.7</v>
      </c>
      <c r="F50" s="20">
        <v>0</v>
      </c>
      <c r="G50" s="20">
        <v>0</v>
      </c>
      <c r="H50" s="20">
        <v>0</v>
      </c>
      <c r="I50" s="37" t="s">
        <v>53</v>
      </c>
    </row>
    <row r="51" spans="1:9" s="12" customFormat="1" ht="24" customHeight="1" x14ac:dyDescent="0.3">
      <c r="A51" s="35"/>
      <c r="B51" s="36"/>
      <c r="C51" s="23">
        <v>2028</v>
      </c>
      <c r="D51" s="20">
        <f>F51+G51+H51+E51</f>
        <v>6111.7</v>
      </c>
      <c r="E51" s="20">
        <v>6111.7</v>
      </c>
      <c r="F51" s="20">
        <v>0</v>
      </c>
      <c r="G51" s="20">
        <v>0</v>
      </c>
      <c r="H51" s="20">
        <v>0</v>
      </c>
      <c r="I51" s="38"/>
    </row>
    <row r="52" spans="1:9" s="12" customFormat="1" ht="24" customHeight="1" x14ac:dyDescent="0.3">
      <c r="A52" s="35"/>
      <c r="B52" s="36"/>
      <c r="C52" s="23">
        <v>2029</v>
      </c>
      <c r="D52" s="20">
        <f>F52+G52+H52+E52</f>
        <v>6111.7</v>
      </c>
      <c r="E52" s="20">
        <v>6111.7</v>
      </c>
      <c r="F52" s="20">
        <v>0</v>
      </c>
      <c r="G52" s="20">
        <v>0</v>
      </c>
      <c r="H52" s="20">
        <v>0</v>
      </c>
      <c r="I52" s="38"/>
    </row>
    <row r="53" spans="1:9" s="12" customFormat="1" ht="24" customHeight="1" x14ac:dyDescent="0.3">
      <c r="A53" s="35"/>
      <c r="B53" s="36"/>
      <c r="C53" s="21" t="s">
        <v>0</v>
      </c>
      <c r="D53" s="22">
        <f>D52+D51+D50</f>
        <v>18335.099999999999</v>
      </c>
      <c r="E53" s="22">
        <f t="shared" ref="E53:H53" si="9">E52+E51+E50</f>
        <v>18335.099999999999</v>
      </c>
      <c r="F53" s="22">
        <f t="shared" si="9"/>
        <v>0</v>
      </c>
      <c r="G53" s="22">
        <f t="shared" si="9"/>
        <v>0</v>
      </c>
      <c r="H53" s="22">
        <f t="shared" si="9"/>
        <v>0</v>
      </c>
      <c r="I53" s="38"/>
    </row>
    <row r="54" spans="1:9" s="12" customFormat="1" ht="24" customHeight="1" x14ac:dyDescent="0.3">
      <c r="A54" s="35" t="s">
        <v>39</v>
      </c>
      <c r="B54" s="36" t="s">
        <v>41</v>
      </c>
      <c r="C54" s="23">
        <v>2027</v>
      </c>
      <c r="D54" s="20">
        <f>F54+G54+H54+E54</f>
        <v>626.9</v>
      </c>
      <c r="E54" s="20">
        <v>94.1</v>
      </c>
      <c r="F54" s="20">
        <v>117.3</v>
      </c>
      <c r="G54" s="20">
        <v>415.5</v>
      </c>
      <c r="H54" s="20">
        <v>0</v>
      </c>
      <c r="I54" s="39" t="s">
        <v>53</v>
      </c>
    </row>
    <row r="55" spans="1:9" s="12" customFormat="1" ht="24" customHeight="1" x14ac:dyDescent="0.3">
      <c r="A55" s="35"/>
      <c r="B55" s="36"/>
      <c r="C55" s="23">
        <v>2028</v>
      </c>
      <c r="D55" s="20">
        <f>F55+G55+H55+E55</f>
        <v>638.19999999999993</v>
      </c>
      <c r="E55" s="20">
        <v>95.8</v>
      </c>
      <c r="F55" s="20">
        <v>119.3</v>
      </c>
      <c r="G55" s="20">
        <v>423.1</v>
      </c>
      <c r="H55" s="20">
        <v>0</v>
      </c>
      <c r="I55" s="39"/>
    </row>
    <row r="56" spans="1:9" s="12" customFormat="1" ht="24" customHeight="1" x14ac:dyDescent="0.3">
      <c r="A56" s="35"/>
      <c r="B56" s="36"/>
      <c r="C56" s="23">
        <v>2029</v>
      </c>
      <c r="D56" s="20">
        <f>F56+G56+H56+E56</f>
        <v>0</v>
      </c>
      <c r="E56" s="20">
        <v>0</v>
      </c>
      <c r="F56" s="20">
        <v>0</v>
      </c>
      <c r="G56" s="20">
        <v>0</v>
      </c>
      <c r="H56" s="20">
        <v>0</v>
      </c>
      <c r="I56" s="39"/>
    </row>
    <row r="57" spans="1:9" s="12" customFormat="1" ht="24" customHeight="1" x14ac:dyDescent="0.3">
      <c r="A57" s="35"/>
      <c r="B57" s="36"/>
      <c r="C57" s="21" t="s">
        <v>0</v>
      </c>
      <c r="D57" s="22">
        <f>D56+D55+D54</f>
        <v>1265.0999999999999</v>
      </c>
      <c r="E57" s="22">
        <f t="shared" ref="E57:H57" si="10">E56+E55+E54</f>
        <v>189.89999999999998</v>
      </c>
      <c r="F57" s="22">
        <f t="shared" si="10"/>
        <v>236.6</v>
      </c>
      <c r="G57" s="22">
        <f t="shared" si="10"/>
        <v>838.6</v>
      </c>
      <c r="H57" s="22">
        <f t="shared" si="10"/>
        <v>0</v>
      </c>
      <c r="I57" s="39"/>
    </row>
    <row r="58" spans="1:9" s="13" customFormat="1" ht="24" customHeight="1" x14ac:dyDescent="0.3">
      <c r="A58" s="35" t="s">
        <v>42</v>
      </c>
      <c r="B58" s="36" t="s">
        <v>43</v>
      </c>
      <c r="C58" s="25">
        <v>2028</v>
      </c>
      <c r="D58" s="26">
        <f>SUM(E58:H58)</f>
        <v>11934.6</v>
      </c>
      <c r="E58" s="26">
        <v>1790.2</v>
      </c>
      <c r="F58" s="26">
        <v>405.9</v>
      </c>
      <c r="G58" s="26">
        <v>9738.5</v>
      </c>
      <c r="H58" s="26">
        <v>0</v>
      </c>
      <c r="I58" s="39" t="s">
        <v>53</v>
      </c>
    </row>
    <row r="59" spans="1:9" s="12" customFormat="1" ht="24" customHeight="1" x14ac:dyDescent="0.3">
      <c r="A59" s="35"/>
      <c r="B59" s="36"/>
      <c r="C59" s="21" t="s">
        <v>0</v>
      </c>
      <c r="D59" s="22">
        <f>D58</f>
        <v>11934.6</v>
      </c>
      <c r="E59" s="22">
        <f>E58</f>
        <v>1790.2</v>
      </c>
      <c r="F59" s="22">
        <f>F58</f>
        <v>405.9</v>
      </c>
      <c r="G59" s="22">
        <f>G58</f>
        <v>9738.5</v>
      </c>
      <c r="H59" s="22">
        <f>H58</f>
        <v>0</v>
      </c>
      <c r="I59" s="39"/>
    </row>
    <row r="60" spans="1:9" s="12" customFormat="1" ht="24" customHeight="1" x14ac:dyDescent="0.3">
      <c r="A60" s="35" t="s">
        <v>44</v>
      </c>
      <c r="B60" s="36" t="s">
        <v>69</v>
      </c>
      <c r="C60" s="23">
        <v>2027</v>
      </c>
      <c r="D60" s="20">
        <f>F60+G60+H60+E60</f>
        <v>29698.799999999999</v>
      </c>
      <c r="E60" s="20">
        <v>29698.799999999999</v>
      </c>
      <c r="F60" s="20">
        <v>0</v>
      </c>
      <c r="G60" s="20">
        <v>0</v>
      </c>
      <c r="H60" s="20">
        <v>0</v>
      </c>
      <c r="I60" s="39" t="s">
        <v>53</v>
      </c>
    </row>
    <row r="61" spans="1:9" s="12" customFormat="1" ht="24" customHeight="1" x14ac:dyDescent="0.3">
      <c r="A61" s="35"/>
      <c r="B61" s="36"/>
      <c r="C61" s="23">
        <v>2028</v>
      </c>
      <c r="D61" s="20">
        <f>F61+G61+H61+E61</f>
        <v>32079.200000000001</v>
      </c>
      <c r="E61" s="20">
        <v>32079.200000000001</v>
      </c>
      <c r="F61" s="20">
        <v>0</v>
      </c>
      <c r="G61" s="20">
        <v>0</v>
      </c>
      <c r="H61" s="20">
        <v>0</v>
      </c>
      <c r="I61" s="39"/>
    </row>
    <row r="62" spans="1:9" s="12" customFormat="1" ht="24" customHeight="1" x14ac:dyDescent="0.3">
      <c r="A62" s="35"/>
      <c r="B62" s="36"/>
      <c r="C62" s="23">
        <v>2029</v>
      </c>
      <c r="D62" s="20">
        <f>F62+G62+H62+E62</f>
        <v>32082.9</v>
      </c>
      <c r="E62" s="20">
        <v>32082.9</v>
      </c>
      <c r="F62" s="20">
        <v>0</v>
      </c>
      <c r="G62" s="20">
        <v>0</v>
      </c>
      <c r="H62" s="20">
        <v>0</v>
      </c>
      <c r="I62" s="39"/>
    </row>
    <row r="63" spans="1:9" s="12" customFormat="1" ht="48" customHeight="1" x14ac:dyDescent="0.3">
      <c r="A63" s="35"/>
      <c r="B63" s="36"/>
      <c r="C63" s="21" t="s">
        <v>0</v>
      </c>
      <c r="D63" s="22">
        <f>D62+D61+D60</f>
        <v>93860.900000000009</v>
      </c>
      <c r="E63" s="22">
        <f t="shared" ref="E63:H63" si="11">E62+E61+E60</f>
        <v>93860.900000000009</v>
      </c>
      <c r="F63" s="22">
        <f t="shared" si="11"/>
        <v>0</v>
      </c>
      <c r="G63" s="22">
        <f t="shared" si="11"/>
        <v>0</v>
      </c>
      <c r="H63" s="22">
        <f t="shared" si="11"/>
        <v>0</v>
      </c>
      <c r="I63" s="39"/>
    </row>
    <row r="64" spans="1:9" s="12" customFormat="1" ht="24" customHeight="1" x14ac:dyDescent="0.3">
      <c r="A64" s="35" t="s">
        <v>45</v>
      </c>
      <c r="B64" s="36" t="s">
        <v>63</v>
      </c>
      <c r="C64" s="23">
        <v>2027</v>
      </c>
      <c r="D64" s="20">
        <f>F64+G64+H64+E64</f>
        <v>6.7</v>
      </c>
      <c r="E64" s="20">
        <v>6.7</v>
      </c>
      <c r="F64" s="20">
        <v>0</v>
      </c>
      <c r="G64" s="20">
        <v>0</v>
      </c>
      <c r="H64" s="20">
        <v>0</v>
      </c>
      <c r="I64" s="37" t="s">
        <v>53</v>
      </c>
    </row>
    <row r="65" spans="1:9" s="12" customFormat="1" ht="24" customHeight="1" x14ac:dyDescent="0.3">
      <c r="A65" s="35"/>
      <c r="B65" s="36"/>
      <c r="C65" s="23">
        <v>2028</v>
      </c>
      <c r="D65" s="20">
        <f>F65+G65+H65+E65</f>
        <v>6.7</v>
      </c>
      <c r="E65" s="20">
        <v>6.7</v>
      </c>
      <c r="F65" s="20">
        <v>0</v>
      </c>
      <c r="G65" s="20">
        <v>0</v>
      </c>
      <c r="H65" s="20">
        <v>0</v>
      </c>
      <c r="I65" s="38"/>
    </row>
    <row r="66" spans="1:9" s="12" customFormat="1" ht="24" customHeight="1" x14ac:dyDescent="0.3">
      <c r="A66" s="35"/>
      <c r="B66" s="36"/>
      <c r="C66" s="23">
        <v>2029</v>
      </c>
      <c r="D66" s="20">
        <f>F66+G66+H66+E66</f>
        <v>6.7</v>
      </c>
      <c r="E66" s="20">
        <v>6.7</v>
      </c>
      <c r="F66" s="20">
        <v>0</v>
      </c>
      <c r="G66" s="20">
        <v>0</v>
      </c>
      <c r="H66" s="20">
        <v>0</v>
      </c>
      <c r="I66" s="38"/>
    </row>
    <row r="67" spans="1:9" s="12" customFormat="1" ht="24" customHeight="1" x14ac:dyDescent="0.3">
      <c r="A67" s="35"/>
      <c r="B67" s="36"/>
      <c r="C67" s="21" t="s">
        <v>0</v>
      </c>
      <c r="D67" s="22">
        <f>D66+D65+D64</f>
        <v>20.100000000000001</v>
      </c>
      <c r="E67" s="22">
        <f t="shared" ref="E67:H67" si="12">E66+E65+E64</f>
        <v>20.100000000000001</v>
      </c>
      <c r="F67" s="22">
        <f t="shared" si="12"/>
        <v>0</v>
      </c>
      <c r="G67" s="22">
        <f t="shared" si="12"/>
        <v>0</v>
      </c>
      <c r="H67" s="22">
        <f t="shared" si="12"/>
        <v>0</v>
      </c>
      <c r="I67" s="38"/>
    </row>
    <row r="68" spans="1:9" s="12" customFormat="1" ht="24" customHeight="1" x14ac:dyDescent="0.3">
      <c r="A68" s="24" t="s">
        <v>11</v>
      </c>
      <c r="B68" s="24" t="s">
        <v>12</v>
      </c>
      <c r="C68" s="24" t="s">
        <v>13</v>
      </c>
      <c r="D68" s="24" t="s">
        <v>14</v>
      </c>
      <c r="E68" s="28" t="s">
        <v>15</v>
      </c>
      <c r="F68" s="28" t="s">
        <v>16</v>
      </c>
      <c r="G68" s="24" t="s">
        <v>17</v>
      </c>
      <c r="H68" s="28">
        <v>9</v>
      </c>
      <c r="I68" s="24">
        <v>10</v>
      </c>
    </row>
    <row r="69" spans="1:9" s="12" customFormat="1" ht="24" customHeight="1" x14ac:dyDescent="0.3">
      <c r="A69" s="35" t="s">
        <v>46</v>
      </c>
      <c r="B69" s="36" t="s">
        <v>67</v>
      </c>
      <c r="C69" s="23">
        <v>2027</v>
      </c>
      <c r="D69" s="20">
        <f>F69+G69+H69+E69</f>
        <v>5104.8</v>
      </c>
      <c r="E69" s="20">
        <v>5104.8</v>
      </c>
      <c r="F69" s="20">
        <v>0</v>
      </c>
      <c r="G69" s="20">
        <v>0</v>
      </c>
      <c r="H69" s="20">
        <v>0</v>
      </c>
      <c r="I69" s="39" t="s">
        <v>53</v>
      </c>
    </row>
    <row r="70" spans="1:9" s="12" customFormat="1" ht="24" customHeight="1" x14ac:dyDescent="0.3">
      <c r="A70" s="35"/>
      <c r="B70" s="36"/>
      <c r="C70" s="23">
        <v>2028</v>
      </c>
      <c r="D70" s="20">
        <f>F70+G70+H70+E70</f>
        <v>5104.8</v>
      </c>
      <c r="E70" s="20">
        <v>5104.8</v>
      </c>
      <c r="F70" s="20">
        <v>0</v>
      </c>
      <c r="G70" s="20">
        <v>0</v>
      </c>
      <c r="H70" s="20">
        <v>0</v>
      </c>
      <c r="I70" s="39"/>
    </row>
    <row r="71" spans="1:9" s="12" customFormat="1" ht="24" customHeight="1" x14ac:dyDescent="0.3">
      <c r="A71" s="35"/>
      <c r="B71" s="36"/>
      <c r="C71" s="23">
        <v>2029</v>
      </c>
      <c r="D71" s="20">
        <f>F71+G71+H71+E71</f>
        <v>5104.8</v>
      </c>
      <c r="E71" s="20">
        <v>5104.8</v>
      </c>
      <c r="F71" s="20">
        <v>0</v>
      </c>
      <c r="G71" s="20">
        <v>0</v>
      </c>
      <c r="H71" s="20">
        <v>0</v>
      </c>
      <c r="I71" s="39"/>
    </row>
    <row r="72" spans="1:9" s="12" customFormat="1" ht="24" customHeight="1" x14ac:dyDescent="0.3">
      <c r="A72" s="35"/>
      <c r="B72" s="36"/>
      <c r="C72" s="21" t="s">
        <v>0</v>
      </c>
      <c r="D72" s="20">
        <f>D71+D70+D69</f>
        <v>15314.400000000001</v>
      </c>
      <c r="E72" s="20">
        <f t="shared" ref="E72:H72" si="13">E71+E70+E69</f>
        <v>15314.400000000001</v>
      </c>
      <c r="F72" s="20">
        <f t="shared" si="13"/>
        <v>0</v>
      </c>
      <c r="G72" s="20">
        <f t="shared" si="13"/>
        <v>0</v>
      </c>
      <c r="H72" s="20">
        <f t="shared" si="13"/>
        <v>0</v>
      </c>
      <c r="I72" s="39"/>
    </row>
    <row r="73" spans="1:9" s="12" customFormat="1" ht="24" customHeight="1" x14ac:dyDescent="0.3">
      <c r="A73" s="35" t="s">
        <v>47</v>
      </c>
      <c r="B73" s="36" t="s">
        <v>66</v>
      </c>
      <c r="C73" s="23">
        <v>2027</v>
      </c>
      <c r="D73" s="20">
        <f>F73+G73+H73+E73</f>
        <v>272.39999999999998</v>
      </c>
      <c r="E73" s="20">
        <v>272.39999999999998</v>
      </c>
      <c r="F73" s="20">
        <v>0</v>
      </c>
      <c r="G73" s="20">
        <v>0</v>
      </c>
      <c r="H73" s="20">
        <v>0</v>
      </c>
      <c r="I73" s="37" t="s">
        <v>53</v>
      </c>
    </row>
    <row r="74" spans="1:9" s="12" customFormat="1" ht="24" customHeight="1" x14ac:dyDescent="0.3">
      <c r="A74" s="35"/>
      <c r="B74" s="36"/>
      <c r="C74" s="23">
        <v>2028</v>
      </c>
      <c r="D74" s="20">
        <f>F74+G74+H74+E74</f>
        <v>0</v>
      </c>
      <c r="E74" s="20">
        <v>0</v>
      </c>
      <c r="F74" s="20">
        <v>0</v>
      </c>
      <c r="G74" s="20">
        <v>0</v>
      </c>
      <c r="H74" s="20">
        <v>0</v>
      </c>
      <c r="I74" s="38"/>
    </row>
    <row r="75" spans="1:9" s="12" customFormat="1" ht="24" customHeight="1" x14ac:dyDescent="0.3">
      <c r="A75" s="35"/>
      <c r="B75" s="36"/>
      <c r="C75" s="23">
        <v>2029</v>
      </c>
      <c r="D75" s="20">
        <f>F75+G75+H75+E75</f>
        <v>0</v>
      </c>
      <c r="E75" s="20">
        <v>0</v>
      </c>
      <c r="F75" s="20">
        <v>0</v>
      </c>
      <c r="G75" s="20">
        <v>0</v>
      </c>
      <c r="H75" s="20">
        <v>0</v>
      </c>
      <c r="I75" s="38"/>
    </row>
    <row r="76" spans="1:9" s="12" customFormat="1" ht="24" customHeight="1" x14ac:dyDescent="0.3">
      <c r="A76" s="35"/>
      <c r="B76" s="36"/>
      <c r="C76" s="21" t="s">
        <v>0</v>
      </c>
      <c r="D76" s="22">
        <f>D75+D74+D73</f>
        <v>272.39999999999998</v>
      </c>
      <c r="E76" s="22">
        <f t="shared" ref="E76:H76" si="14">E75+E74+E73</f>
        <v>272.39999999999998</v>
      </c>
      <c r="F76" s="22">
        <f t="shared" si="14"/>
        <v>0</v>
      </c>
      <c r="G76" s="22">
        <f t="shared" si="14"/>
        <v>0</v>
      </c>
      <c r="H76" s="22">
        <f t="shared" si="14"/>
        <v>0</v>
      </c>
      <c r="I76" s="38"/>
    </row>
    <row r="77" spans="1:9" s="12" customFormat="1" ht="24" customHeight="1" x14ac:dyDescent="0.3">
      <c r="A77" s="40" t="s">
        <v>48</v>
      </c>
      <c r="B77" s="40"/>
      <c r="C77" s="40"/>
      <c r="D77" s="40"/>
      <c r="E77" s="40"/>
      <c r="F77" s="40"/>
      <c r="G77" s="40"/>
      <c r="H77" s="40"/>
      <c r="I77" s="40"/>
    </row>
    <row r="78" spans="1:9" s="12" customFormat="1" ht="24" customHeight="1" x14ac:dyDescent="0.3">
      <c r="A78" s="40" t="s">
        <v>49</v>
      </c>
      <c r="B78" s="40"/>
      <c r="C78" s="40"/>
      <c r="D78" s="40"/>
      <c r="E78" s="40"/>
      <c r="F78" s="40"/>
      <c r="G78" s="40"/>
      <c r="H78" s="40"/>
      <c r="I78" s="40"/>
    </row>
    <row r="79" spans="1:9" s="12" customFormat="1" ht="24" customHeight="1" x14ac:dyDescent="0.3">
      <c r="A79" s="35" t="s">
        <v>61</v>
      </c>
      <c r="B79" s="36" t="s">
        <v>55</v>
      </c>
      <c r="C79" s="23">
        <v>2027</v>
      </c>
      <c r="D79" s="20">
        <f>F79+G79+H79+E79</f>
        <v>3915</v>
      </c>
      <c r="E79" s="20">
        <v>3915</v>
      </c>
      <c r="F79" s="20">
        <v>0</v>
      </c>
      <c r="G79" s="20">
        <v>0</v>
      </c>
      <c r="H79" s="20">
        <v>0</v>
      </c>
      <c r="I79" s="37" t="s">
        <v>53</v>
      </c>
    </row>
    <row r="80" spans="1:9" s="12" customFormat="1" ht="24" customHeight="1" x14ac:dyDescent="0.3">
      <c r="A80" s="35"/>
      <c r="B80" s="36"/>
      <c r="C80" s="23">
        <v>2028</v>
      </c>
      <c r="D80" s="20">
        <f>F80+G80+H80+E80</f>
        <v>3915</v>
      </c>
      <c r="E80" s="20">
        <v>3915</v>
      </c>
      <c r="F80" s="20">
        <v>0</v>
      </c>
      <c r="G80" s="20">
        <v>0</v>
      </c>
      <c r="H80" s="20">
        <v>0</v>
      </c>
      <c r="I80" s="38"/>
    </row>
    <row r="81" spans="1:9" s="12" customFormat="1" ht="24" customHeight="1" x14ac:dyDescent="0.3">
      <c r="A81" s="35"/>
      <c r="B81" s="36"/>
      <c r="C81" s="23">
        <v>2029</v>
      </c>
      <c r="D81" s="20">
        <f>F81+G81+H81+E81</f>
        <v>3915</v>
      </c>
      <c r="E81" s="20">
        <v>3915</v>
      </c>
      <c r="F81" s="20">
        <v>0</v>
      </c>
      <c r="G81" s="20">
        <v>0</v>
      </c>
      <c r="H81" s="20">
        <v>0</v>
      </c>
      <c r="I81" s="38"/>
    </row>
    <row r="82" spans="1:9" s="12" customFormat="1" ht="24" customHeight="1" x14ac:dyDescent="0.3">
      <c r="A82" s="35"/>
      <c r="B82" s="36"/>
      <c r="C82" s="21" t="s">
        <v>0</v>
      </c>
      <c r="D82" s="22">
        <f>D81+D80+D79</f>
        <v>11745</v>
      </c>
      <c r="E82" s="22">
        <f t="shared" ref="E82:H82" si="15">E81+E80+E79</f>
        <v>11745</v>
      </c>
      <c r="F82" s="22">
        <f t="shared" si="15"/>
        <v>0</v>
      </c>
      <c r="G82" s="22">
        <f t="shared" si="15"/>
        <v>0</v>
      </c>
      <c r="H82" s="22">
        <f t="shared" si="15"/>
        <v>0</v>
      </c>
      <c r="I82" s="38"/>
    </row>
    <row r="83" spans="1:9" s="12" customFormat="1" ht="24" customHeight="1" x14ac:dyDescent="0.3">
      <c r="A83" s="35" t="s">
        <v>62</v>
      </c>
      <c r="B83" s="36" t="s">
        <v>59</v>
      </c>
      <c r="C83" s="23">
        <v>2027</v>
      </c>
      <c r="D83" s="20">
        <f>F83+G83+H83+E83</f>
        <v>19514.099999999999</v>
      </c>
      <c r="E83" s="20">
        <v>19514.099999999999</v>
      </c>
      <c r="F83" s="20">
        <v>0</v>
      </c>
      <c r="G83" s="20">
        <v>0</v>
      </c>
      <c r="H83" s="20">
        <v>0</v>
      </c>
      <c r="I83" s="37" t="s">
        <v>53</v>
      </c>
    </row>
    <row r="84" spans="1:9" s="12" customFormat="1" ht="24" customHeight="1" x14ac:dyDescent="0.3">
      <c r="A84" s="35"/>
      <c r="B84" s="36"/>
      <c r="C84" s="23">
        <v>2028</v>
      </c>
      <c r="D84" s="20">
        <f>F84+G84+H84+E84</f>
        <v>19361.099999999999</v>
      </c>
      <c r="E84" s="20">
        <v>19361.099999999999</v>
      </c>
      <c r="F84" s="20">
        <v>0</v>
      </c>
      <c r="G84" s="20">
        <v>0</v>
      </c>
      <c r="H84" s="20">
        <v>0</v>
      </c>
      <c r="I84" s="38"/>
    </row>
    <row r="85" spans="1:9" s="12" customFormat="1" ht="24" customHeight="1" x14ac:dyDescent="0.3">
      <c r="A85" s="35"/>
      <c r="B85" s="36"/>
      <c r="C85" s="23">
        <v>2029</v>
      </c>
      <c r="D85" s="20">
        <f>F85+G85+H85+E85</f>
        <v>19361.099999999999</v>
      </c>
      <c r="E85" s="20">
        <v>19361.099999999999</v>
      </c>
      <c r="F85" s="20">
        <v>0</v>
      </c>
      <c r="G85" s="20">
        <v>0</v>
      </c>
      <c r="H85" s="20">
        <v>0</v>
      </c>
      <c r="I85" s="38"/>
    </row>
    <row r="86" spans="1:9" s="12" customFormat="1" ht="24" customHeight="1" x14ac:dyDescent="0.3">
      <c r="A86" s="35"/>
      <c r="B86" s="36"/>
      <c r="C86" s="21" t="s">
        <v>0</v>
      </c>
      <c r="D86" s="22">
        <f>D85+D84+D83</f>
        <v>58236.299999999996</v>
      </c>
      <c r="E86" s="22">
        <f t="shared" ref="E86:H86" si="16">E85+E84+E83</f>
        <v>58236.299999999996</v>
      </c>
      <c r="F86" s="22">
        <f t="shared" si="16"/>
        <v>0</v>
      </c>
      <c r="G86" s="22">
        <f t="shared" si="16"/>
        <v>0</v>
      </c>
      <c r="H86" s="22">
        <f t="shared" si="16"/>
        <v>0</v>
      </c>
      <c r="I86" s="38"/>
    </row>
    <row r="87" spans="1:9" s="12" customFormat="1" ht="24" customHeight="1" x14ac:dyDescent="0.3">
      <c r="A87" s="32" t="s">
        <v>60</v>
      </c>
      <c r="B87" s="33"/>
      <c r="C87" s="33"/>
      <c r="D87" s="33"/>
      <c r="E87" s="33"/>
      <c r="F87" s="33"/>
      <c r="G87" s="33"/>
      <c r="H87" s="33"/>
      <c r="I87" s="34"/>
    </row>
    <row r="88" spans="1:9" s="12" customFormat="1" ht="24" customHeight="1" x14ac:dyDescent="0.3">
      <c r="A88" s="47" t="s">
        <v>18</v>
      </c>
      <c r="B88" s="47"/>
      <c r="C88" s="30">
        <v>2027</v>
      </c>
      <c r="D88" s="22">
        <f>SUM(E88:H88)</f>
        <v>635898.79999999993</v>
      </c>
      <c r="E88" s="20">
        <f>E83+E79+E73+E69+E64+E60+E54+E50+E46+E42+E38+E33+E28+E24+E20+E16+E12</f>
        <v>619373</v>
      </c>
      <c r="F88" s="20">
        <f>F83+F79+F73+F69+F64+F60+F54+F50+F46+F42+F38+F33+F28+F24+F20+F16+F12</f>
        <v>1106.7</v>
      </c>
      <c r="G88" s="20">
        <f>G83+G79+G73+G69+G64+G60+G54+G50+G46+G42+G38+G33+G28+G24+G20+G16+G12</f>
        <v>415.5</v>
      </c>
      <c r="H88" s="20">
        <f>H83+H79+H73+H69+H64+H60+H54+H50+H46+H42+H38+H33+H28+H24+H20+H16+H12</f>
        <v>15003.6</v>
      </c>
      <c r="I88" s="48"/>
    </row>
    <row r="89" spans="1:9" s="12" customFormat="1" ht="24" customHeight="1" x14ac:dyDescent="0.3">
      <c r="A89" s="47"/>
      <c r="B89" s="47"/>
      <c r="C89" s="30">
        <v>2028</v>
      </c>
      <c r="D89" s="22">
        <f>SUM(E89:H89)</f>
        <v>622168.69999999995</v>
      </c>
      <c r="E89" s="20">
        <f>E84+E80+E74+E70+E65+E61+E55+E51+E47+E43+E39+E34+E29+E25+E21+E17+E13+E58</f>
        <v>595450.1</v>
      </c>
      <c r="F89" s="20">
        <f>F84+F80+F74+F70+F65+F61+F55+F51+F47+F43+F39+F34+F29+F25+F21+F17+F13+F58</f>
        <v>1553.4</v>
      </c>
      <c r="G89" s="20">
        <f>G84+G80+G74+G70+G65+G61+G55+G51+G47+G43+G39+G34+G29+G25+G21+G17+G13+G58</f>
        <v>10161.6</v>
      </c>
      <c r="H89" s="20">
        <f>H84+H80+H74+H70+H65+H61+H55+H51+H47+H43+H39+H34+H29+H25+H21+H17+H13+H58</f>
        <v>15003.6</v>
      </c>
      <c r="I89" s="48"/>
    </row>
    <row r="90" spans="1:9" s="12" customFormat="1" ht="24" customHeight="1" x14ac:dyDescent="0.3">
      <c r="A90" s="47"/>
      <c r="B90" s="47"/>
      <c r="C90" s="30">
        <v>2029</v>
      </c>
      <c r="D90" s="22">
        <f>SUM(E90:H90)</f>
        <v>608926</v>
      </c>
      <c r="E90" s="20">
        <f>E85+E81+E75+E71+E66+E62+E56+E52+E48+E44+E40+E35+E30+E26+E22+E18+E14</f>
        <v>608926</v>
      </c>
      <c r="F90" s="20">
        <f>F85+F81+F75+F71+F66+F62+F56+F52+F48+F44+F40+F35+F30+F26+F22+F18+F14</f>
        <v>0</v>
      </c>
      <c r="G90" s="20">
        <f>G85+G81+G75+G71+G66+G62+G56+G52+G48+G44+G40+G35+G30+G26+G22+G18+G14</f>
        <v>0</v>
      </c>
      <c r="H90" s="20">
        <f>H85+H81+H75+H71+H66+H62+H56+H52+H48+H44+H40+H35+H30+H26+H22+H18+H14</f>
        <v>0</v>
      </c>
      <c r="I90" s="48"/>
    </row>
    <row r="91" spans="1:9" s="12" customFormat="1" ht="24" customHeight="1" x14ac:dyDescent="0.3">
      <c r="A91" s="47"/>
      <c r="B91" s="47"/>
      <c r="C91" s="31" t="s">
        <v>19</v>
      </c>
      <c r="D91" s="22">
        <f>D90+D89+D88</f>
        <v>1866993.5</v>
      </c>
      <c r="E91" s="22">
        <f t="shared" ref="E91:H91" si="17">E90+E89+E88</f>
        <v>1823749.1</v>
      </c>
      <c r="F91" s="22">
        <f t="shared" si="17"/>
        <v>2660.1000000000004</v>
      </c>
      <c r="G91" s="22">
        <f t="shared" si="17"/>
        <v>10577.1</v>
      </c>
      <c r="H91" s="22">
        <f t="shared" si="17"/>
        <v>30007.200000000001</v>
      </c>
      <c r="I91" s="48"/>
    </row>
    <row r="92" spans="1:9" s="12" customFormat="1" ht="20.25" x14ac:dyDescent="0.3">
      <c r="A92" s="14"/>
      <c r="B92" s="15"/>
      <c r="C92" s="15"/>
      <c r="E92" s="27"/>
      <c r="F92" s="27"/>
    </row>
    <row r="93" spans="1:9" s="12" customFormat="1" ht="24" x14ac:dyDescent="0.3">
      <c r="A93" s="16" t="s">
        <v>20</v>
      </c>
      <c r="B93" s="15"/>
      <c r="C93" s="15"/>
    </row>
    <row r="94" spans="1:9" s="12" customFormat="1" ht="20.25" x14ac:dyDescent="0.3">
      <c r="A94" s="17"/>
      <c r="B94" s="15"/>
      <c r="C94" s="15"/>
    </row>
    <row r="95" spans="1:9" s="12" customFormat="1" ht="24" x14ac:dyDescent="0.3">
      <c r="A95" s="16" t="s">
        <v>21</v>
      </c>
      <c r="B95" s="15"/>
      <c r="C95" s="15"/>
    </row>
    <row r="96" spans="1:9" s="12" customFormat="1" ht="20.25" x14ac:dyDescent="0.3">
      <c r="A96" s="14"/>
      <c r="B96" s="15"/>
      <c r="C96" s="15"/>
      <c r="F96" s="27"/>
    </row>
    <row r="97" spans="1:9" s="12" customFormat="1" ht="20.25" x14ac:dyDescent="0.3">
      <c r="A97" s="14"/>
      <c r="B97" s="15"/>
      <c r="C97" s="15"/>
    </row>
    <row r="98" spans="1:9" s="12" customFormat="1" ht="20.25" x14ac:dyDescent="0.3">
      <c r="A98" s="18"/>
      <c r="B98" s="15"/>
      <c r="C98" s="15"/>
    </row>
    <row r="99" spans="1:9" s="12" customFormat="1" ht="20.25" x14ac:dyDescent="0.3">
      <c r="A99" s="18"/>
      <c r="B99" s="15" t="s">
        <v>50</v>
      </c>
      <c r="C99" s="14"/>
      <c r="D99" s="19"/>
      <c r="E99" s="19"/>
      <c r="F99" s="19"/>
      <c r="G99" s="19"/>
      <c r="H99" s="19"/>
      <c r="I99" s="19" t="s">
        <v>51</v>
      </c>
    </row>
    <row r="100" spans="1:9" ht="15.75" x14ac:dyDescent="0.2">
      <c r="A100" s="4"/>
      <c r="B100" s="9"/>
    </row>
    <row r="101" spans="1:9" ht="15.75" x14ac:dyDescent="0.2">
      <c r="A101" s="5"/>
      <c r="B101" s="9"/>
    </row>
  </sheetData>
  <mergeCells count="72">
    <mergeCell ref="A88:B91"/>
    <mergeCell ref="I88:I91"/>
    <mergeCell ref="A16:A19"/>
    <mergeCell ref="B16:B19"/>
    <mergeCell ref="I16:I19"/>
    <mergeCell ref="A20:A23"/>
    <mergeCell ref="B20:B23"/>
    <mergeCell ref="I20:I23"/>
    <mergeCell ref="A42:A45"/>
    <mergeCell ref="B42:B45"/>
    <mergeCell ref="A83:A86"/>
    <mergeCell ref="B83:B86"/>
    <mergeCell ref="I83:I86"/>
    <mergeCell ref="A69:A72"/>
    <mergeCell ref="I24:I27"/>
    <mergeCell ref="A24:A27"/>
    <mergeCell ref="I5:I7"/>
    <mergeCell ref="D6:D7"/>
    <mergeCell ref="E6:H6"/>
    <mergeCell ref="I1:I2"/>
    <mergeCell ref="A11:I11"/>
    <mergeCell ref="A9:I9"/>
    <mergeCell ref="A10:I10"/>
    <mergeCell ref="B1:G4"/>
    <mergeCell ref="A5:A7"/>
    <mergeCell ref="B5:B7"/>
    <mergeCell ref="C5:C7"/>
    <mergeCell ref="D5:H5"/>
    <mergeCell ref="I12:I15"/>
    <mergeCell ref="I28:I31"/>
    <mergeCell ref="I33:I36"/>
    <mergeCell ref="I38:I41"/>
    <mergeCell ref="I50:I53"/>
    <mergeCell ref="A37:I37"/>
    <mergeCell ref="A33:A36"/>
    <mergeCell ref="B33:B36"/>
    <mergeCell ref="A12:A15"/>
    <mergeCell ref="B12:B15"/>
    <mergeCell ref="B24:B27"/>
    <mergeCell ref="A28:A31"/>
    <mergeCell ref="B28:B31"/>
    <mergeCell ref="A38:A41"/>
    <mergeCell ref="B38:B41"/>
    <mergeCell ref="I42:I45"/>
    <mergeCell ref="A46:A49"/>
    <mergeCell ref="B46:B49"/>
    <mergeCell ref="I46:I49"/>
    <mergeCell ref="I54:I57"/>
    <mergeCell ref="A54:A57"/>
    <mergeCell ref="B54:B57"/>
    <mergeCell ref="A50:A53"/>
    <mergeCell ref="B50:B53"/>
    <mergeCell ref="A58:A59"/>
    <mergeCell ref="B58:B59"/>
    <mergeCell ref="I58:I59"/>
    <mergeCell ref="A60:A63"/>
    <mergeCell ref="B60:B63"/>
    <mergeCell ref="I60:I63"/>
    <mergeCell ref="A87:I87"/>
    <mergeCell ref="A64:A67"/>
    <mergeCell ref="B64:B67"/>
    <mergeCell ref="I64:I67"/>
    <mergeCell ref="A73:A76"/>
    <mergeCell ref="B73:B76"/>
    <mergeCell ref="I73:I76"/>
    <mergeCell ref="B69:B72"/>
    <mergeCell ref="I69:I72"/>
    <mergeCell ref="A79:A82"/>
    <mergeCell ref="B79:B82"/>
    <mergeCell ref="I79:I82"/>
    <mergeCell ref="A77:I77"/>
    <mergeCell ref="A78:I78"/>
  </mergeCells>
  <pageMargins left="0.25" right="0.25" top="0.75" bottom="0.75" header="0.3" footer="0.3"/>
  <pageSetup paperSize="9" scale="52" fitToHeight="0" orientation="landscape" r:id="rId1"/>
  <rowBreaks count="2" manualBreakCount="2">
    <brk id="31" max="8" man="1"/>
    <brk id="67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Sheet1</vt:lpstr>
      <vt:lpstr>Sheet1!Область_печати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Гордиенко</cp:lastModifiedBy>
  <cp:lastPrinted>2026-08-31T13:24:46Z</cp:lastPrinted>
  <dcterms:modified xsi:type="dcterms:W3CDTF">2026-08-31T13:25:35Z</dcterms:modified>
</cp:coreProperties>
</file>